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45" firstSheet="1" activeTab="1"/>
  </bookViews>
  <sheets>
    <sheet name="Փոփոխված ամփոփ" sheetId="4" state="hidden" r:id="rId1"/>
    <sheet name="Փոփոխված (2)" sheetId="3" r:id="rId2"/>
  </sheets>
  <externalReferences>
    <externalReference r:id="rId3"/>
  </externalReferences>
  <definedNames>
    <definedName name="_xlnm.Print_Area" localSheetId="1">'Փոփոխված (2)'!$A$1:$D$18</definedName>
    <definedName name="_xlnm.Print_Area" localSheetId="0">'Փոփոխված ամփոփ'!$A$2:$D$30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G18" i="4"/>
  <c r="F18" i="4"/>
  <c r="C17" i="4"/>
  <c r="C30" i="4" s="1"/>
  <c r="F16" i="4"/>
  <c r="F15" i="4"/>
  <c r="F14" i="4"/>
  <c r="F13" i="4"/>
  <c r="F12" i="4"/>
  <c r="F11" i="4"/>
  <c r="F10" i="4"/>
  <c r="F9" i="4"/>
  <c r="F8" i="4"/>
  <c r="F7" i="4"/>
  <c r="F6" i="4"/>
  <c r="F5" i="4"/>
  <c r="C4" i="4"/>
  <c r="D4" i="4" l="1"/>
  <c r="D28" i="4"/>
  <c r="D26" i="4"/>
  <c r="D24" i="4"/>
  <c r="D22" i="4"/>
  <c r="D20" i="4"/>
  <c r="D29" i="4"/>
  <c r="D25" i="4"/>
  <c r="D23" i="4"/>
  <c r="D19" i="4"/>
  <c r="D30" i="4"/>
  <c r="D18" i="4"/>
  <c r="D16" i="4"/>
  <c r="D14" i="4"/>
  <c r="D12" i="4"/>
  <c r="D10" i="4"/>
  <c r="D8" i="4"/>
  <c r="D6" i="4"/>
  <c r="D27" i="4"/>
  <c r="D21" i="4"/>
  <c r="D15" i="4"/>
  <c r="D13" i="4"/>
  <c r="D11" i="4"/>
  <c r="D9" i="4"/>
  <c r="D7" i="4"/>
  <c r="D5" i="4"/>
  <c r="D17" i="4"/>
  <c r="C13" i="3" l="1"/>
  <c r="C12" i="3" s="1"/>
  <c r="C10" i="3"/>
  <c r="C14" i="3" l="1"/>
  <c r="D13" i="3" s="1"/>
  <c r="D12" i="3" l="1"/>
  <c r="D11" i="3"/>
  <c r="D14" i="3"/>
  <c r="D10" i="3"/>
</calcChain>
</file>

<file path=xl/sharedStrings.xml><?xml version="1.0" encoding="utf-8"?>
<sst xmlns="http://schemas.openxmlformats.org/spreadsheetml/2006/main" count="48" uniqueCount="39">
  <si>
    <t>Հ/Հ</t>
  </si>
  <si>
    <t>Միջոցառումների անվանումը</t>
  </si>
  <si>
    <t>Բնապահպանական</t>
  </si>
  <si>
    <t>Ալավերդի բնակավայրի կանաչապատ տարածքների վերականգնում, ընդլայնում և բարեկարգում</t>
  </si>
  <si>
    <t>Ալավերդի բնակավայրի կարիքների համար աղբարկղների ձեռքբերում և տեղադրում</t>
  </si>
  <si>
    <t>Ալավերդի բնակավայրի փողոցների հենապատերի թափված քարերի և գլխաքարերի վերականգնում</t>
  </si>
  <si>
    <t>Ալավերդի բնակավայրի Երիտասարդական և Սանահին Սարահարթ թաղամասի Գայի փողոցների ճեմուղիների վերանորոգում</t>
  </si>
  <si>
    <t>Ալավերդի բնակավայրի բազմաբնակարան շենքերի տանիքների ներկապատում</t>
  </si>
  <si>
    <t>Ալավերդի բնակավայրում էներգախնայող լուսատուների ձեռքբերում և տեղադրում</t>
  </si>
  <si>
    <t>Ալավերդի բնակավայրի հեղեղատարների մաքրում</t>
  </si>
  <si>
    <t>Առողջապահական</t>
  </si>
  <si>
    <t>Ալավերդի բնակավայրի Բաղրամյան թաղամասի թիվ 10 դպրոցի խաղահրապարակի նորոգում</t>
  </si>
  <si>
    <t>Ալավերդի բնակավայրի հղիներին լրացուցիչ սննդի տրամադրում</t>
  </si>
  <si>
    <t>Ալավերդի բնակավայրի երեխաներին առողջության ամրապնդման նպատակով ամառային ճամբարների ուղեգրերի տրամադրում</t>
  </si>
  <si>
    <t>Ալավերդի բնակավայրի բնակիչներին առողջության ամրապնդման նպատակով առողջարանների ուղեգրերի տրամադրում</t>
  </si>
  <si>
    <t>Ալավերդի բնակավայրի նորածիններին հիգիենայի պարագաների տրամադրում</t>
  </si>
  <si>
    <t>Ալավերդի բնակավայրի կազմակերպությունների, բազմաբնակարան շենքերի աղբատարների և աղբամանների, կոշտ կենցաղային թափոնների աղբավայրի տարածքներում կրծողասպան և միջատասպան աշխատանքներ</t>
  </si>
  <si>
    <t>Հաղպատ բնակավայրի նախադպրոցական ուսումնական հաստատությունների սաներին լրացուցիչ սննդի տրամադրում</t>
  </si>
  <si>
    <t>Հաղպատ բնակավայրի հղիներին լրացուցիչ սննդի տրամադրում</t>
  </si>
  <si>
    <t>Աքորի բնակավայրի նախադպրոցական ուսումնական հաստատությունների սաներին լրացուցիչ սննդի տրամադրում</t>
  </si>
  <si>
    <t>Ընդամենը</t>
  </si>
  <si>
    <t>Գումարը
(հազ. դրամ)</t>
  </si>
  <si>
    <t>Համամասնությունը (%)</t>
  </si>
  <si>
    <t>Նախագծա-նախահաշվային աշխատանքներ</t>
  </si>
  <si>
    <t>Հավելված 1</t>
  </si>
  <si>
    <t>Ալավերդու համայնքի կարիքների համար երկու աղբատար մեքենայի ձեռքբերում</t>
  </si>
  <si>
    <t>Առողջության ամրապնդման նպատակով Ալավերդի, Հաղպատ, Աքորի բնակավայրերի բնակիչներին առողջարանների ուղեգրերի տրամադրում</t>
  </si>
  <si>
    <t>ԱԼԱՎԵՐԴԻ ՀԱՄԱՅՆՔԻ 2018 ԹՎԱԿԱՆԻ 
ԲՆԱՊԱՀՊԱՆԱԿԱՆ ԾՐԱԳՐՈՎ ՆԱԽԱՏԵՍՎԱԾ ՄԻՋՈՑԱՌՈՒՄՆԵՐԻ ԻՐԱԿԱՆԱՑՄԱՆ ԱՌԱՋՆԱՅՆՈՒԹՅՈՒՆՆԵՐԸ ԵՎ ԴՐԱՆՑ ՖԻՆԱՆՍԱՎՈՐՄԱՆ ՀԱՄԱՄԱՍՆՈՒԹՅՈՒՆՆԵՐԸ</t>
  </si>
  <si>
    <t>Ալավերդի բնակավայրի կոշտ կենցաղային թափոնների աղբավայրի ժամանակավոր լոկալիզացիա</t>
  </si>
  <si>
    <t>Ալավերդի բնակավայրում արևային ֆոտովոլտային կայանի ձեռքբերում և տեղադրում</t>
  </si>
  <si>
    <t>Աքորի բնակավայրի 1-ին և 4-րդ փողոցների հեղեղատարների վերանորոգում</t>
  </si>
  <si>
    <t>Ալավերդի բնակավայրի երկու հատվածներում (վերին և ստորին) մարզասարքերի տեղադրում</t>
  </si>
  <si>
    <t>Ալավերդի բնակավայրի Սայաթ-Նովա փողոցի նախկին զբոսայգու հարակից տարածքում շուկայի կառուցում</t>
  </si>
  <si>
    <t>ԱԼԱՎԵՐԴԻ ՀԱՄԱՅՆՔԻ 2018Թ. 
ԲՆԱԿԱՆ ՄԻՋԱՎԱՅՐԻ ՊԱՀՊԱՆՄԱՆ ԵՎ ԲՆԱԿՉՈՒԹՅԱՆ ԱՌՈՂՋՈՒԹՅԱՆ ՎԵՐԱԿԱՆԳՆՄԱՆ ԾՐԱԳՐԻ՝ ՓՈՓՈԽՄԱՆ ԵՆԹԱԿԱ ՄԻՋՈՑԱՌՈՒՄՆԵՐԻ ԵՎ ԱՐԴԵՆ ԻՍԿ ԻՐԱԿԱՆԱՑՎԱԾ ՄԻՋՈՑԱՌՈՒՄՆԵՐԻ ԱՐԴՅՈՒՆՔՈՒՄ (ԳՆՄԱՆ ԳՈՐԾԸՆԹԱՑԻ ԱՐԴՅՈՒՆՔՈՒՄ) ՏՆՏԵՍՎԱԾ ԳՈՒՄԱՐՆԵՐՈՎ ԻՐԱԿԱՆԱՑՎԵԼԻՔ ԾՐԱԳՐԵՐ</t>
  </si>
  <si>
    <t>ՀԱՎԵԼՎԱԾ</t>
  </si>
  <si>
    <t>ՀՀ ԼՈՌՈՒ ՄԱՐԶԻ                                            ԱԼԱՎԵՐԴԻ ՀԱՄԱՅՆՔԻ ԱՎԱԳԱՆՈՒ</t>
  </si>
  <si>
    <t>ԱԼԱՎԵՐԴԻ ՀԱՄԱՅՆՔԻ ԱՎԱԳԱՆՈՒ</t>
  </si>
  <si>
    <t>2018Թ. ՕԳՈՍՏՈՍԻ 30-Ի N 62-Ա ՈՐՈՇՄԱՆ</t>
  </si>
  <si>
    <t>ՀԱՄԱՅՆՔԻ ՂԵԿԱՎԱՐ`                                                                  Ս.Գ. ԽԵՉՈՒՄՅԱՆ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</si>
</sst>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sz val="13"/>
      <color theme="1"/>
      <name val="GHEA Grapalat"/>
      <family val="3"/>
    </font>
    <font>
      <sz val="10"/>
      <color theme="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/>
    <xf numFmtId="0" fontId="1" fillId="3" borderId="0" xfId="0" applyFont="1" applyFill="1"/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1385;/2018%20%20&#1378;&#1398;&#1377;&#1402;&#1377;&#1392;&#1402;&#1377;&#1398;&#1377;&#1391;&#1377;&#1398;/&#1358;&#1381;&#1408;&#1403;&#1398;&#1377;&#1391;&#1377;&#1398;%20&#1389;&#1400;&#1399;&#1400;&#1408;&#1377;&#1409;&#1406;&#1377;&#1390;/&#1330;&#1398;&#1377;&#1402;&#1377;&#1392;&#1402;&#1377;&#1398;&#1377;&#1391;&#1377;&#1398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չօգտագործված"/>
      <sheetName val="Փոփոխված (2)"/>
      <sheetName val="Տնտեսում (2)"/>
      <sheetName val="Տնտեսում"/>
      <sheetName val="Փոփոխված"/>
      <sheetName val="բնապահպանական"/>
    </sheetNames>
    <sheetDataSet>
      <sheetData sheetId="0"/>
      <sheetData sheetId="1"/>
      <sheetData sheetId="2"/>
      <sheetData sheetId="3">
        <row r="17">
          <cell r="D17">
            <v>9893.6587917400011</v>
          </cell>
        </row>
        <row r="20">
          <cell r="D20">
            <v>9921.6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100" workbookViewId="0">
      <selection activeCell="B9" sqref="B9"/>
    </sheetView>
  </sheetViews>
  <sheetFormatPr defaultRowHeight="16.5" x14ac:dyDescent="0.3"/>
  <cols>
    <col min="1" max="1" width="5.5703125" style="1" customWidth="1"/>
    <col min="2" max="2" width="96.28515625" style="2" customWidth="1"/>
    <col min="3" max="3" width="19" style="13" customWidth="1"/>
    <col min="4" max="4" width="19" style="14" customWidth="1"/>
    <col min="5" max="5" width="9.140625" style="17"/>
    <col min="6" max="6" width="9.140625" style="2"/>
    <col min="7" max="7" width="9.7109375" style="2" bestFit="1" customWidth="1"/>
    <col min="8" max="16384" width="9.140625" style="2"/>
  </cols>
  <sheetData>
    <row r="1" spans="1:7" x14ac:dyDescent="0.3">
      <c r="C1" s="32" t="s">
        <v>24</v>
      </c>
      <c r="D1" s="32"/>
    </row>
    <row r="2" spans="1:7" ht="69" customHeight="1" x14ac:dyDescent="0.3">
      <c r="A2" s="28" t="s">
        <v>27</v>
      </c>
      <c r="B2" s="28"/>
      <c r="C2" s="28"/>
      <c r="D2" s="28"/>
    </row>
    <row r="3" spans="1:7" ht="62.25" customHeight="1" x14ac:dyDescent="0.3">
      <c r="A3" s="3" t="s">
        <v>0</v>
      </c>
      <c r="B3" s="3" t="s">
        <v>1</v>
      </c>
      <c r="C3" s="4" t="s">
        <v>21</v>
      </c>
      <c r="D3" s="5" t="s">
        <v>22</v>
      </c>
    </row>
    <row r="4" spans="1:7" s="7" customFormat="1" ht="28.5" customHeight="1" x14ac:dyDescent="0.3">
      <c r="A4" s="29" t="s">
        <v>2</v>
      </c>
      <c r="B4" s="30"/>
      <c r="C4" s="6">
        <f>+SUM(C5:C16)</f>
        <v>110247.7</v>
      </c>
      <c r="D4" s="15">
        <f t="shared" ref="D4:D30" si="0">+C4/$C$30*100</f>
        <v>60.362334869297072</v>
      </c>
      <c r="E4" s="18"/>
    </row>
    <row r="5" spans="1:7" s="12" customFormat="1" ht="30.75" customHeight="1" x14ac:dyDescent="0.25">
      <c r="A5" s="8">
        <v>1</v>
      </c>
      <c r="B5" s="9" t="s">
        <v>25</v>
      </c>
      <c r="C5" s="10">
        <v>45073.37</v>
      </c>
      <c r="D5" s="16">
        <f t="shared" si="0"/>
        <v>24.678372915060621</v>
      </c>
      <c r="E5" s="17">
        <v>45073.37</v>
      </c>
      <c r="F5" s="11">
        <f>+E5-C5</f>
        <v>0</v>
      </c>
    </row>
    <row r="6" spans="1:7" s="12" customFormat="1" ht="32.25" customHeight="1" x14ac:dyDescent="0.25">
      <c r="A6" s="8">
        <v>2</v>
      </c>
      <c r="B6" s="9" t="s">
        <v>3</v>
      </c>
      <c r="C6" s="10">
        <v>3182.33</v>
      </c>
      <c r="D6" s="16">
        <f t="shared" si="0"/>
        <v>1.7423752978484826</v>
      </c>
      <c r="E6" s="19">
        <v>3182.33</v>
      </c>
      <c r="F6" s="11">
        <f t="shared" ref="F6:F29" si="1">+E6-C6</f>
        <v>0</v>
      </c>
    </row>
    <row r="7" spans="1:7" s="12" customFormat="1" ht="32.25" customHeight="1" x14ac:dyDescent="0.25">
      <c r="A7" s="8">
        <v>3</v>
      </c>
      <c r="B7" s="9" t="s">
        <v>4</v>
      </c>
      <c r="C7" s="10">
        <v>2973</v>
      </c>
      <c r="D7" s="16">
        <f t="shared" si="0"/>
        <v>1.6277638587146961</v>
      </c>
      <c r="E7" s="17">
        <v>2973</v>
      </c>
      <c r="F7" s="11">
        <f t="shared" si="1"/>
        <v>0</v>
      </c>
    </row>
    <row r="8" spans="1:7" s="12" customFormat="1" ht="32.25" customHeight="1" x14ac:dyDescent="0.25">
      <c r="A8" s="8">
        <v>4</v>
      </c>
      <c r="B8" s="9" t="s">
        <v>5</v>
      </c>
      <c r="C8" s="10">
        <v>7547.8</v>
      </c>
      <c r="D8" s="16">
        <f t="shared" si="0"/>
        <v>4.1325381946877844</v>
      </c>
      <c r="E8" s="17">
        <v>7547.8</v>
      </c>
      <c r="F8" s="11">
        <f t="shared" si="1"/>
        <v>0</v>
      </c>
    </row>
    <row r="9" spans="1:7" s="12" customFormat="1" ht="37.5" customHeight="1" x14ac:dyDescent="0.25">
      <c r="A9" s="8">
        <v>5</v>
      </c>
      <c r="B9" s="9" t="s">
        <v>6</v>
      </c>
      <c r="C9" s="10">
        <v>15589</v>
      </c>
      <c r="D9" s="16">
        <f t="shared" si="0"/>
        <v>8.5352205830822054</v>
      </c>
      <c r="E9" s="19">
        <v>15589</v>
      </c>
      <c r="F9" s="11">
        <f t="shared" si="1"/>
        <v>0</v>
      </c>
      <c r="G9" s="11"/>
    </row>
    <row r="10" spans="1:7" s="12" customFormat="1" ht="32.25" customHeight="1" x14ac:dyDescent="0.25">
      <c r="A10" s="8">
        <v>6</v>
      </c>
      <c r="B10" s="9" t="s">
        <v>7</v>
      </c>
      <c r="C10" s="10">
        <v>5093</v>
      </c>
      <c r="D10" s="16">
        <f t="shared" si="0"/>
        <v>2.7884969163921789</v>
      </c>
      <c r="E10" s="17">
        <v>5093</v>
      </c>
      <c r="F10" s="11">
        <f t="shared" si="1"/>
        <v>0</v>
      </c>
    </row>
    <row r="11" spans="1:7" s="12" customFormat="1" ht="32.25" customHeight="1" x14ac:dyDescent="0.25">
      <c r="A11" s="8">
        <v>7</v>
      </c>
      <c r="B11" s="9" t="s">
        <v>28</v>
      </c>
      <c r="C11" s="10">
        <v>2910</v>
      </c>
      <c r="D11" s="16">
        <f t="shared" si="0"/>
        <v>1.593270376340318</v>
      </c>
      <c r="E11" s="17">
        <v>2910</v>
      </c>
      <c r="F11" s="11">
        <f t="shared" si="1"/>
        <v>0</v>
      </c>
    </row>
    <row r="12" spans="1:7" s="12" customFormat="1" ht="32.25" customHeight="1" x14ac:dyDescent="0.25">
      <c r="A12" s="8">
        <v>8</v>
      </c>
      <c r="B12" s="9" t="s">
        <v>9</v>
      </c>
      <c r="C12" s="10">
        <v>2255</v>
      </c>
      <c r="D12" s="16">
        <f t="shared" si="0"/>
        <v>1.2346476627654355</v>
      </c>
      <c r="E12" s="17">
        <v>2255</v>
      </c>
      <c r="F12" s="11">
        <f t="shared" si="1"/>
        <v>0</v>
      </c>
    </row>
    <row r="13" spans="1:7" s="12" customFormat="1" ht="32.25" customHeight="1" x14ac:dyDescent="0.25">
      <c r="A13" s="8">
        <v>9</v>
      </c>
      <c r="B13" s="9" t="s">
        <v>8</v>
      </c>
      <c r="C13" s="10">
        <v>5329</v>
      </c>
      <c r="D13" s="16">
        <f t="shared" si="0"/>
        <v>2.917710596397785</v>
      </c>
      <c r="E13" s="17">
        <v>5329</v>
      </c>
      <c r="F13" s="11">
        <f t="shared" si="1"/>
        <v>0</v>
      </c>
    </row>
    <row r="14" spans="1:7" s="12" customFormat="1" ht="32.25" customHeight="1" x14ac:dyDescent="0.25">
      <c r="A14" s="8">
        <v>10</v>
      </c>
      <c r="B14" s="9" t="s">
        <v>29</v>
      </c>
      <c r="C14" s="10">
        <v>16415.2</v>
      </c>
      <c r="D14" s="16">
        <f t="shared" si="0"/>
        <v>8.9875779662204778</v>
      </c>
      <c r="E14" s="17">
        <v>16415.2</v>
      </c>
      <c r="F14" s="11">
        <f t="shared" si="1"/>
        <v>0</v>
      </c>
    </row>
    <row r="15" spans="1:7" s="12" customFormat="1" ht="32.25" customHeight="1" x14ac:dyDescent="0.25">
      <c r="A15" s="8">
        <v>11</v>
      </c>
      <c r="B15" s="9" t="s">
        <v>30</v>
      </c>
      <c r="C15" s="10">
        <v>650</v>
      </c>
      <c r="D15" s="16">
        <f t="shared" si="0"/>
        <v>0.35588513560866214</v>
      </c>
      <c r="E15" s="17">
        <v>650</v>
      </c>
      <c r="F15" s="11">
        <f t="shared" si="1"/>
        <v>0</v>
      </c>
    </row>
    <row r="16" spans="1:7" s="12" customFormat="1" ht="32.25" customHeight="1" x14ac:dyDescent="0.25">
      <c r="A16" s="8">
        <v>12</v>
      </c>
      <c r="B16" s="9" t="s">
        <v>23</v>
      </c>
      <c r="C16" s="10">
        <v>3230</v>
      </c>
      <c r="D16" s="16">
        <f t="shared" si="0"/>
        <v>1.7684753661784287</v>
      </c>
      <c r="E16" s="17">
        <v>3230</v>
      </c>
      <c r="F16" s="11">
        <f t="shared" si="1"/>
        <v>0</v>
      </c>
    </row>
    <row r="17" spans="1:7" s="7" customFormat="1" ht="27" customHeight="1" x14ac:dyDescent="0.3">
      <c r="A17" s="29" t="s">
        <v>10</v>
      </c>
      <c r="B17" s="30"/>
      <c r="C17" s="6">
        <f>+SUM(C18:C29)</f>
        <v>72395.5</v>
      </c>
      <c r="D17" s="15">
        <f t="shared" si="0"/>
        <v>39.637665130702921</v>
      </c>
      <c r="E17" s="18"/>
    </row>
    <row r="18" spans="1:7" s="22" customFormat="1" ht="27" customHeight="1" x14ac:dyDescent="0.3">
      <c r="A18" s="20">
        <v>1</v>
      </c>
      <c r="B18" s="9" t="s">
        <v>14</v>
      </c>
      <c r="C18" s="10">
        <v>9893.66</v>
      </c>
      <c r="D18" s="16">
        <f t="shared" si="0"/>
        <v>5.4169331242553787</v>
      </c>
      <c r="E18" s="17">
        <v>9893.66</v>
      </c>
      <c r="F18" s="11">
        <f>+E18-C18</f>
        <v>0</v>
      </c>
      <c r="G18" s="21">
        <f>+[1]Տնտեսում!D17</f>
        <v>9893.6587917400011</v>
      </c>
    </row>
    <row r="19" spans="1:7" s="22" customFormat="1" ht="27" customHeight="1" x14ac:dyDescent="0.3">
      <c r="A19" s="20">
        <v>2</v>
      </c>
      <c r="B19" s="23" t="s">
        <v>12</v>
      </c>
      <c r="C19" s="24">
        <v>4697.5</v>
      </c>
      <c r="D19" s="25">
        <f t="shared" si="0"/>
        <v>2.5719544992641388</v>
      </c>
      <c r="E19" s="26">
        <v>4697.5</v>
      </c>
      <c r="F19" s="11">
        <f t="shared" si="1"/>
        <v>0</v>
      </c>
    </row>
    <row r="20" spans="1:7" s="22" customFormat="1" ht="27" customHeight="1" x14ac:dyDescent="0.3">
      <c r="A20" s="20">
        <v>3</v>
      </c>
      <c r="B20" s="9" t="s">
        <v>13</v>
      </c>
      <c r="C20" s="10">
        <v>7754.5</v>
      </c>
      <c r="D20" s="16">
        <f t="shared" si="0"/>
        <v>4.2457096678113393</v>
      </c>
      <c r="E20" s="26">
        <v>7754.5</v>
      </c>
      <c r="F20" s="11">
        <f t="shared" si="1"/>
        <v>0</v>
      </c>
    </row>
    <row r="21" spans="1:7" s="22" customFormat="1" ht="27" customHeight="1" x14ac:dyDescent="0.3">
      <c r="A21" s="20">
        <v>4</v>
      </c>
      <c r="B21" s="9" t="s">
        <v>26</v>
      </c>
      <c r="C21" s="10">
        <v>15170.54</v>
      </c>
      <c r="D21" s="16">
        <f t="shared" si="0"/>
        <v>8.3061072079332821</v>
      </c>
      <c r="E21" s="17">
        <v>15170.54</v>
      </c>
      <c r="F21" s="11">
        <f t="shared" si="1"/>
        <v>0</v>
      </c>
    </row>
    <row r="22" spans="1:7" s="22" customFormat="1" ht="27" customHeight="1" x14ac:dyDescent="0.3">
      <c r="A22" s="20">
        <v>5</v>
      </c>
      <c r="B22" s="9" t="s">
        <v>15</v>
      </c>
      <c r="C22" s="10">
        <v>2562.75</v>
      </c>
      <c r="D22" s="16">
        <f t="shared" si="0"/>
        <v>1.4031455865863058</v>
      </c>
      <c r="E22" s="17">
        <v>2562.75</v>
      </c>
      <c r="F22" s="11">
        <f t="shared" si="1"/>
        <v>0</v>
      </c>
    </row>
    <row r="23" spans="1:7" s="22" customFormat="1" ht="27" customHeight="1" x14ac:dyDescent="0.3">
      <c r="A23" s="20">
        <v>6</v>
      </c>
      <c r="B23" s="9" t="s">
        <v>31</v>
      </c>
      <c r="C23" s="10">
        <v>12600</v>
      </c>
      <c r="D23" s="16">
        <f t="shared" si="0"/>
        <v>6.8986964748756039</v>
      </c>
      <c r="E23" s="17">
        <v>12600</v>
      </c>
      <c r="F23" s="11">
        <f t="shared" si="1"/>
        <v>0</v>
      </c>
    </row>
    <row r="24" spans="1:7" s="22" customFormat="1" ht="27" customHeight="1" x14ac:dyDescent="0.3">
      <c r="A24" s="20">
        <v>7</v>
      </c>
      <c r="B24" s="9" t="s">
        <v>16</v>
      </c>
      <c r="C24" s="10">
        <v>2070</v>
      </c>
      <c r="D24" s="16">
        <f t="shared" si="0"/>
        <v>1.1333572780152779</v>
      </c>
      <c r="E24" s="17">
        <v>2070</v>
      </c>
      <c r="F24" s="11">
        <f t="shared" si="1"/>
        <v>0</v>
      </c>
    </row>
    <row r="25" spans="1:7" s="12" customFormat="1" ht="29.25" customHeight="1" x14ac:dyDescent="0.25">
      <c r="A25" s="20">
        <v>8</v>
      </c>
      <c r="B25" s="9" t="s">
        <v>11</v>
      </c>
      <c r="C25" s="10">
        <v>5558.4</v>
      </c>
      <c r="D25" s="16">
        <f t="shared" si="0"/>
        <v>3.0433106734879805</v>
      </c>
      <c r="E25" s="17">
        <v>5558.4</v>
      </c>
      <c r="F25" s="11">
        <f t="shared" si="1"/>
        <v>0</v>
      </c>
    </row>
    <row r="26" spans="1:7" s="12" customFormat="1" ht="29.25" customHeight="1" x14ac:dyDescent="0.25">
      <c r="A26" s="20">
        <v>9</v>
      </c>
      <c r="B26" s="9" t="s">
        <v>32</v>
      </c>
      <c r="C26" s="10">
        <v>9700</v>
      </c>
      <c r="D26" s="16">
        <f t="shared" si="0"/>
        <v>5.3109012544677263</v>
      </c>
      <c r="E26" s="17">
        <v>9700</v>
      </c>
      <c r="F26" s="11">
        <f t="shared" si="1"/>
        <v>0</v>
      </c>
    </row>
    <row r="27" spans="1:7" s="12" customFormat="1" ht="29.25" customHeight="1" x14ac:dyDescent="0.25">
      <c r="A27" s="20">
        <v>10</v>
      </c>
      <c r="B27" s="9" t="s">
        <v>17</v>
      </c>
      <c r="C27" s="10">
        <v>944.7</v>
      </c>
      <c r="D27" s="16">
        <f t="shared" si="0"/>
        <v>0.51723798093769713</v>
      </c>
      <c r="E27" s="17">
        <v>944.7</v>
      </c>
      <c r="F27" s="11">
        <f t="shared" si="1"/>
        <v>0</v>
      </c>
    </row>
    <row r="28" spans="1:7" s="12" customFormat="1" ht="29.25" customHeight="1" x14ac:dyDescent="0.25">
      <c r="A28" s="20">
        <v>11</v>
      </c>
      <c r="B28" s="9" t="s">
        <v>18</v>
      </c>
      <c r="C28" s="10">
        <v>728.28</v>
      </c>
      <c r="D28" s="16">
        <f t="shared" si="0"/>
        <v>0.39874465624780991</v>
      </c>
      <c r="E28" s="17">
        <v>728.28</v>
      </c>
      <c r="F28" s="11">
        <f t="shared" si="1"/>
        <v>0</v>
      </c>
    </row>
    <row r="29" spans="1:7" s="12" customFormat="1" ht="29.25" customHeight="1" x14ac:dyDescent="0.25">
      <c r="A29" s="20">
        <v>12</v>
      </c>
      <c r="B29" s="9" t="s">
        <v>19</v>
      </c>
      <c r="C29" s="10">
        <v>715.17</v>
      </c>
      <c r="D29" s="16">
        <f t="shared" si="0"/>
        <v>0.3915667268203798</v>
      </c>
      <c r="E29" s="17">
        <v>715.17</v>
      </c>
      <c r="F29" s="11">
        <f t="shared" si="1"/>
        <v>0</v>
      </c>
    </row>
    <row r="30" spans="1:7" s="7" customFormat="1" ht="24" customHeight="1" x14ac:dyDescent="0.3">
      <c r="A30" s="31" t="s">
        <v>20</v>
      </c>
      <c r="B30" s="31"/>
      <c r="C30" s="6">
        <f>+C17+C4</f>
        <v>182643.20000000001</v>
      </c>
      <c r="D30" s="15">
        <f t="shared" si="0"/>
        <v>100</v>
      </c>
      <c r="E30" s="18"/>
    </row>
    <row r="31" spans="1:7" x14ac:dyDescent="0.3">
      <c r="D31" s="13"/>
    </row>
  </sheetData>
  <mergeCells count="5">
    <mergeCell ref="A2:D2"/>
    <mergeCell ref="A4:B4"/>
    <mergeCell ref="A17:B17"/>
    <mergeCell ref="A30:B30"/>
    <mergeCell ref="C1:D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B17"/>
  <sheetViews>
    <sheetView tabSelected="1" zoomScaleNormal="100" zoomScaleSheetLayoutView="100" workbookViewId="0">
      <selection activeCell="F8" sqref="F8"/>
    </sheetView>
  </sheetViews>
  <sheetFormatPr defaultRowHeight="16.5" x14ac:dyDescent="0.3"/>
  <cols>
    <col min="1" max="1" width="5.5703125" style="1" customWidth="1"/>
    <col min="2" max="2" width="96.28515625" style="2" customWidth="1"/>
    <col min="3" max="3" width="19" style="13" customWidth="1"/>
    <col min="4" max="4" width="19" style="14" customWidth="1"/>
    <col min="5" max="618" width="9.140625" style="34"/>
    <col min="619" max="16384" width="9.140625" style="2"/>
  </cols>
  <sheetData>
    <row r="1" spans="1:2082" x14ac:dyDescent="0.3">
      <c r="C1" s="36" t="s">
        <v>34</v>
      </c>
      <c r="D1" s="36"/>
    </row>
    <row r="2" spans="1:2082" x14ac:dyDescent="0.3">
      <c r="C2" s="36" t="s">
        <v>35</v>
      </c>
      <c r="D2" s="36"/>
    </row>
    <row r="3" spans="1:2082" x14ac:dyDescent="0.3">
      <c r="C3" s="36" t="s">
        <v>36</v>
      </c>
      <c r="D3" s="36"/>
    </row>
    <row r="4" spans="1:2082" x14ac:dyDescent="0.3">
      <c r="C4" s="37" t="s">
        <v>37</v>
      </c>
      <c r="D4" s="37"/>
    </row>
    <row r="5" spans="1:2082" x14ac:dyDescent="0.3">
      <c r="C5" s="27"/>
      <c r="D5" s="27"/>
    </row>
    <row r="6" spans="1:2082" x14ac:dyDescent="0.3">
      <c r="C6" s="27"/>
      <c r="D6" s="27"/>
    </row>
    <row r="7" spans="1:2082" x14ac:dyDescent="0.3">
      <c r="C7" s="27"/>
      <c r="D7" s="27"/>
    </row>
    <row r="8" spans="1:2082" ht="84.75" customHeight="1" x14ac:dyDescent="0.3">
      <c r="A8" s="28" t="s">
        <v>33</v>
      </c>
      <c r="B8" s="28"/>
      <c r="C8" s="28"/>
      <c r="D8" s="28"/>
    </row>
    <row r="9" spans="1:2082" ht="58.5" customHeight="1" x14ac:dyDescent="0.3">
      <c r="A9" s="3" t="s">
        <v>0</v>
      </c>
      <c r="B9" s="3" t="s">
        <v>1</v>
      </c>
      <c r="C9" s="4" t="s">
        <v>21</v>
      </c>
      <c r="D9" s="5" t="s">
        <v>22</v>
      </c>
    </row>
    <row r="10" spans="1:2082" s="7" customFormat="1" ht="24" customHeight="1" x14ac:dyDescent="0.3">
      <c r="A10" s="29" t="s">
        <v>2</v>
      </c>
      <c r="B10" s="30"/>
      <c r="C10" s="6">
        <f>+SUM(C11:C11)</f>
        <v>45073.37</v>
      </c>
      <c r="D10" s="15">
        <f>+C10/$C$14*100</f>
        <v>89.569358004431834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</row>
    <row r="11" spans="1:2082" s="12" customFormat="1" ht="30.75" customHeight="1" x14ac:dyDescent="0.3">
      <c r="A11" s="8">
        <v>1</v>
      </c>
      <c r="B11" s="9" t="s">
        <v>25</v>
      </c>
      <c r="C11" s="10">
        <v>45073.37</v>
      </c>
      <c r="D11" s="16">
        <f>+C11/$C$14*100</f>
        <v>89.569358004431834</v>
      </c>
      <c r="E11" s="35"/>
      <c r="F11" s="35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</row>
    <row r="12" spans="1:2082" s="7" customFormat="1" ht="24" customHeight="1" x14ac:dyDescent="0.3">
      <c r="A12" s="29" t="s">
        <v>10</v>
      </c>
      <c r="B12" s="30"/>
      <c r="C12" s="6">
        <f>+SUM(C13:C13)</f>
        <v>5248.9400000000005</v>
      </c>
      <c r="D12" s="15">
        <f>+C12/$C$14*100</f>
        <v>10.430641995568168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</row>
    <row r="13" spans="1:2082" s="12" customFormat="1" ht="29.25" customHeight="1" x14ac:dyDescent="0.25">
      <c r="A13" s="8">
        <v>1</v>
      </c>
      <c r="B13" s="9" t="s">
        <v>26</v>
      </c>
      <c r="C13" s="10">
        <f>15170.54-[1]Տնտեսում!D20</f>
        <v>5248.9400000000005</v>
      </c>
      <c r="D13" s="16">
        <f>+C13/$C$14*100</f>
        <v>10.430641995568168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</row>
    <row r="14" spans="1:2082" s="7" customFormat="1" ht="24" customHeight="1" x14ac:dyDescent="0.3">
      <c r="A14" s="31" t="s">
        <v>20</v>
      </c>
      <c r="B14" s="31"/>
      <c r="C14" s="6">
        <f>+C12+C10</f>
        <v>50322.310000000005</v>
      </c>
      <c r="D14" s="15">
        <f>+C14/$C$14*100</f>
        <v>100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</row>
    <row r="15" spans="1:2082" x14ac:dyDescent="0.3">
      <c r="D15" s="13"/>
      <c r="G15" s="35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</row>
    <row r="17" spans="2:3" ht="18.75" x14ac:dyDescent="0.35">
      <c r="B17" s="33" t="s">
        <v>38</v>
      </c>
      <c r="C17" s="33"/>
    </row>
  </sheetData>
  <mergeCells count="9">
    <mergeCell ref="B17:C17"/>
    <mergeCell ref="C1:D1"/>
    <mergeCell ref="A8:D8"/>
    <mergeCell ref="A10:B10"/>
    <mergeCell ref="A12:B12"/>
    <mergeCell ref="A14:B14"/>
    <mergeCell ref="C2:D2"/>
    <mergeCell ref="C4:D4"/>
    <mergeCell ref="C3:D3"/>
  </mergeCells>
  <pageMargins left="0.25" right="0.25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Փոփոխված ամփոփ</vt:lpstr>
      <vt:lpstr>Փոփոխված (2)</vt:lpstr>
      <vt:lpstr>'Փոփոխված (2)'!Область_печати</vt:lpstr>
      <vt:lpstr>'Փոփոխված ամփոփ'!Область_печати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GOHAR</cp:lastModifiedBy>
  <cp:lastPrinted>2018-09-03T06:10:02Z</cp:lastPrinted>
  <dcterms:created xsi:type="dcterms:W3CDTF">2018-08-29T08:51:15Z</dcterms:created>
  <dcterms:modified xsi:type="dcterms:W3CDTF">2018-09-03T06:11:29Z</dcterms:modified>
</cp:coreProperties>
</file>